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НЗ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<sst xmlns="http://schemas.openxmlformats.org/spreadsheetml/2006/main" count="43" uniqueCount="41">
  <si>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Укртелеком</t>
  </si>
  <si>
    <t>телефони</t>
  </si>
  <si>
    <t>Всього</t>
  </si>
  <si>
    <t>Д Н З</t>
  </si>
  <si>
    <t>№107</t>
  </si>
  <si>
    <t>№ 205</t>
  </si>
  <si>
    <t>№ 228</t>
  </si>
  <si>
    <t>№ 231</t>
  </si>
  <si>
    <t>№ 232</t>
  </si>
  <si>
    <t>№ 235</t>
  </si>
  <si>
    <t>№ 236</t>
  </si>
  <si>
    <t>№ 237</t>
  </si>
  <si>
    <t>№ 240</t>
  </si>
  <si>
    <t>№ 255</t>
  </si>
  <si>
    <t>№ 269</t>
  </si>
  <si>
    <t>№ 272</t>
  </si>
  <si>
    <t>№ 282</t>
  </si>
  <si>
    <t>№ 287</t>
  </si>
  <si>
    <t>№ 288</t>
  </si>
  <si>
    <t>№ 291</t>
  </si>
  <si>
    <t>прод.харч.</t>
  </si>
  <si>
    <t>в т.ч.</t>
  </si>
  <si>
    <t>послуги</t>
  </si>
  <si>
    <t>опалення</t>
  </si>
  <si>
    <t>водопостач</t>
  </si>
  <si>
    <t>ел.енергія</t>
  </si>
  <si>
    <t>Всього по ДНЗ</t>
  </si>
  <si>
    <t>навчання</t>
  </si>
  <si>
    <t>стипендія</t>
  </si>
  <si>
    <t>зарплата</t>
  </si>
  <si>
    <t>нар.на з/п</t>
  </si>
  <si>
    <t>матеріали</t>
  </si>
  <si>
    <t>Разом 2240</t>
  </si>
  <si>
    <t>разом 2210</t>
  </si>
  <si>
    <t>Гранік</t>
  </si>
  <si>
    <t>вивіз сміття</t>
  </si>
  <si>
    <t>оренда контей</t>
  </si>
  <si>
    <t>Управл.поліції охорони</t>
  </si>
  <si>
    <t>тривожна кнопка</t>
  </si>
  <si>
    <t>Розшифровка касових видатків за 2 місяці 2018р. по ДНЗ в розрізі установ</t>
  </si>
  <si>
    <t>за январь-февраль с нарастающим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</si>
</sst>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7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95" fontId="3" fillId="0" borderId="10" xfId="58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1">
      <pane xSplit="8" ySplit="15" topLeftCell="I16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A7" sqref="A7:IV28"/>
    </sheetView>
  </sheetViews>
  <sheetFormatPr defaultColWidth="9.140625" defaultRowHeight="12.75"/>
  <cols>
    <col min="1" max="1" width="17.140625" style="0" customWidth="1"/>
    <col min="2" max="2" width="13.421875" style="0" customWidth="1"/>
    <col min="3" max="3" width="10.00390625" style="0" customWidth="1"/>
    <col min="4" max="4" width="10.140625" style="0" customWidth="1"/>
    <col min="5" max="5" width="9.8515625" style="0" customWidth="1"/>
    <col min="6" max="6" width="9.57421875" style="0" customWidth="1"/>
    <col min="7" max="7" width="9.8515625" style="0" customWidth="1"/>
    <col min="8" max="8" width="10.8515625" style="0" customWidth="1"/>
    <col min="9" max="10" width="9.8515625" style="0" customWidth="1"/>
    <col min="11" max="11" width="10.00390625" style="0" customWidth="1"/>
    <col min="12" max="13" width="9.8515625" style="0" customWidth="1"/>
    <col min="14" max="14" width="9.7109375" style="0" customWidth="1"/>
    <col min="15" max="16" width="10.140625" style="0" customWidth="1"/>
    <col min="17" max="17" width="10.00390625" style="0" customWidth="1"/>
    <col min="18" max="18" width="10.421875" style="0" customWidth="1"/>
    <col min="19" max="19" width="11.28125" style="0" customWidth="1"/>
  </cols>
  <sheetData>
    <row r="1" spans="3:17" ht="12.75">
      <c r="C1" s="14" t="s">
        <v>39</v>
      </c>
      <c r="D1" s="14"/>
      <c r="E1" s="14"/>
      <c r="F1" s="14"/>
      <c r="G1" s="14"/>
      <c r="H1" s="14"/>
      <c r="I1" s="14"/>
      <c r="J1" s="14"/>
      <c r="K1" s="14"/>
      <c r="L1" s="14"/>
      <c r="Q1" s="36" t="s">
        <v>40</v>
      </c>
    </row>
    <row r="4" spans="1:20" ht="12.75">
      <c r="A4" s="2" t="s">
        <v>3</v>
      </c>
      <c r="B4" s="1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2" t="s">
        <v>2</v>
      </c>
      <c r="T4" s="19"/>
    </row>
    <row r="5" spans="1:20" ht="12.75">
      <c r="A5" s="2">
        <v>2110</v>
      </c>
      <c r="B5" s="1" t="s">
        <v>29</v>
      </c>
      <c r="C5" s="23">
        <v>555843.62</v>
      </c>
      <c r="D5" s="8">
        <v>529408.81</v>
      </c>
      <c r="E5" s="7">
        <v>504505.48</v>
      </c>
      <c r="F5" s="7">
        <v>533692.75</v>
      </c>
      <c r="G5" s="8">
        <v>490367.5</v>
      </c>
      <c r="H5" s="7">
        <v>548599.82</v>
      </c>
      <c r="I5" s="8">
        <v>552096.34</v>
      </c>
      <c r="J5" s="8">
        <v>672599.2</v>
      </c>
      <c r="K5" s="7">
        <v>500736.8</v>
      </c>
      <c r="L5" s="7">
        <v>478458.67</v>
      </c>
      <c r="M5" s="7">
        <v>490068.07</v>
      </c>
      <c r="N5" s="7">
        <v>680900.25</v>
      </c>
      <c r="O5" s="7">
        <v>576782.56</v>
      </c>
      <c r="P5" s="7">
        <v>605019.98</v>
      </c>
      <c r="Q5" s="7">
        <v>769421.77</v>
      </c>
      <c r="R5" s="7">
        <v>644196.67</v>
      </c>
      <c r="S5" s="27">
        <f>C5+D5+E5+F5+G5+H5+I5+J5+K5+L5+M5+N5+O5+P5+Q5+R5</f>
        <v>9132698.29</v>
      </c>
      <c r="T5" s="29"/>
    </row>
    <row r="6" spans="1:20" ht="12.75">
      <c r="A6" s="2">
        <v>2120</v>
      </c>
      <c r="B6" s="1" t="s">
        <v>30</v>
      </c>
      <c r="C6" s="10">
        <v>123968.13</v>
      </c>
      <c r="D6" s="7">
        <v>119427.29</v>
      </c>
      <c r="E6" s="7">
        <v>114229.97</v>
      </c>
      <c r="F6" s="7">
        <v>118354.59</v>
      </c>
      <c r="G6" s="8">
        <v>106192.34</v>
      </c>
      <c r="H6" s="7">
        <v>125333.12</v>
      </c>
      <c r="I6" s="7">
        <v>125730.43</v>
      </c>
      <c r="J6" s="7">
        <v>151434.43</v>
      </c>
      <c r="K6" s="7">
        <v>114744.98</v>
      </c>
      <c r="L6" s="7">
        <v>107675.84</v>
      </c>
      <c r="M6" s="7">
        <v>107857.55</v>
      </c>
      <c r="N6" s="7">
        <v>150845.52</v>
      </c>
      <c r="O6" s="7">
        <v>128613.76</v>
      </c>
      <c r="P6" s="7">
        <v>133468.56</v>
      </c>
      <c r="Q6" s="7">
        <v>173056.48</v>
      </c>
      <c r="R6" s="7">
        <v>146987.33</v>
      </c>
      <c r="S6" s="27">
        <f aca="true" t="shared" si="0" ref="S6:S31">C6+D6+E6+F6+G6+H6+I6+J6+K6+L6+M6+N6+O6+P6+Q6+R6</f>
        <v>2047920.32</v>
      </c>
      <c r="T6" s="29"/>
    </row>
    <row r="7" spans="1:20" ht="12.75" hidden="1">
      <c r="A7" s="2">
        <v>2210</v>
      </c>
      <c r="B7" s="1" t="s">
        <v>31</v>
      </c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>
        <f t="shared" si="0"/>
        <v>0</v>
      </c>
      <c r="T7" s="29"/>
    </row>
    <row r="8" spans="1:20" ht="9.75" customHeight="1" hidden="1">
      <c r="A8" s="2" t="s">
        <v>21</v>
      </c>
      <c r="B8" s="1"/>
      <c r="C8" s="1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>
        <f t="shared" si="0"/>
        <v>0</v>
      </c>
      <c r="T8" s="29"/>
    </row>
    <row r="9" spans="1:20" ht="12.75" hidden="1">
      <c r="A9" s="22"/>
      <c r="B9" s="1"/>
      <c r="C9" s="2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>
        <f t="shared" si="0"/>
        <v>0</v>
      </c>
      <c r="T9" s="29"/>
    </row>
    <row r="10" spans="1:20" ht="12.75" hidden="1">
      <c r="A10" s="22"/>
      <c r="B10" s="1"/>
      <c r="C10" s="2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f t="shared" si="0"/>
        <v>0</v>
      </c>
      <c r="T10" s="29"/>
    </row>
    <row r="11" spans="1:20" ht="12.75" hidden="1">
      <c r="A11" s="22"/>
      <c r="B11" s="1"/>
      <c r="C11" s="2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f t="shared" si="0"/>
        <v>0</v>
      </c>
      <c r="T11" s="29"/>
    </row>
    <row r="12" spans="1:20" ht="12.75" hidden="1">
      <c r="A12" s="24"/>
      <c r="B12" s="9"/>
      <c r="C12" s="2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f t="shared" si="0"/>
        <v>0</v>
      </c>
      <c r="T12" s="29"/>
    </row>
    <row r="13" spans="1:20" ht="12.75" hidden="1">
      <c r="A13" s="22"/>
      <c r="B13" s="9"/>
      <c r="C13" s="23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f t="shared" si="0"/>
        <v>0</v>
      </c>
      <c r="T13" s="29"/>
    </row>
    <row r="14" spans="1:20" ht="12.75" hidden="1">
      <c r="A14" s="22"/>
      <c r="B14" s="9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f t="shared" si="0"/>
        <v>0</v>
      </c>
      <c r="T14" s="29"/>
    </row>
    <row r="15" spans="1:20" ht="12.75" hidden="1">
      <c r="A15" s="22"/>
      <c r="B15" s="9"/>
      <c r="C15" s="2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f t="shared" si="0"/>
        <v>0</v>
      </c>
      <c r="T15" s="29"/>
    </row>
    <row r="16" spans="1:20" ht="12.75" hidden="1">
      <c r="A16" s="22"/>
      <c r="B16" s="9"/>
      <c r="C16" s="2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0"/>
        <v>0</v>
      </c>
      <c r="T16" s="29"/>
    </row>
    <row r="17" spans="1:20" ht="12.75" hidden="1">
      <c r="A17" s="22"/>
      <c r="B17" s="9"/>
      <c r="C17" s="10"/>
      <c r="D17" s="7"/>
      <c r="E17" s="7"/>
      <c r="F17" s="7"/>
      <c r="G17" s="7"/>
      <c r="H17" s="7"/>
      <c r="I17" s="7"/>
      <c r="J17" s="7"/>
      <c r="K17" s="7"/>
      <c r="L17" s="7"/>
      <c r="M17" s="8"/>
      <c r="N17" s="7"/>
      <c r="O17" s="7"/>
      <c r="P17" s="7"/>
      <c r="Q17" s="7"/>
      <c r="R17" s="7"/>
      <c r="S17" s="8">
        <f t="shared" si="0"/>
        <v>0</v>
      </c>
      <c r="T17" s="29"/>
    </row>
    <row r="18" spans="1:20" ht="12.75" hidden="1">
      <c r="A18" s="22"/>
      <c r="B18" s="9"/>
      <c r="C18" s="10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7"/>
      <c r="R18" s="7"/>
      <c r="S18" s="8">
        <f t="shared" si="0"/>
        <v>0</v>
      </c>
      <c r="T18" s="29"/>
    </row>
    <row r="19" spans="1:20" ht="12.75" hidden="1">
      <c r="A19" s="22"/>
      <c r="B19" s="1"/>
      <c r="C19" s="10"/>
      <c r="D19" s="7"/>
      <c r="E19" s="7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7"/>
      <c r="Q19" s="7"/>
      <c r="R19" s="7"/>
      <c r="S19" s="8">
        <f t="shared" si="0"/>
        <v>0</v>
      </c>
      <c r="T19" s="29"/>
    </row>
    <row r="20" spans="1:20" ht="12.75" hidden="1">
      <c r="A20" s="22"/>
      <c r="B20" s="1"/>
      <c r="C20" s="10"/>
      <c r="D20" s="7"/>
      <c r="E20" s="7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7"/>
      <c r="Q20" s="7"/>
      <c r="R20" s="7"/>
      <c r="S20" s="8">
        <f t="shared" si="0"/>
        <v>0</v>
      </c>
      <c r="T20" s="29"/>
    </row>
    <row r="21" spans="1:20" ht="12.75" hidden="1">
      <c r="A21" s="22"/>
      <c r="B21" s="1"/>
      <c r="C21" s="10"/>
      <c r="D21" s="7"/>
      <c r="E21" s="7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7"/>
      <c r="Q21" s="7"/>
      <c r="R21" s="7"/>
      <c r="S21" s="8">
        <f t="shared" si="0"/>
        <v>0</v>
      </c>
      <c r="T21" s="29"/>
    </row>
    <row r="22" spans="1:20" ht="12.75" hidden="1">
      <c r="A22" s="22"/>
      <c r="B22" s="1"/>
      <c r="C22" s="17"/>
      <c r="D22" s="16"/>
      <c r="E22" s="16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8">
        <f t="shared" si="0"/>
        <v>0</v>
      </c>
      <c r="T22" s="29"/>
    </row>
    <row r="23" spans="1:20" ht="12.75" hidden="1">
      <c r="A23" s="32"/>
      <c r="B23" s="1"/>
      <c r="C23" s="17"/>
      <c r="D23" s="16"/>
      <c r="E23" s="16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8">
        <f t="shared" si="0"/>
        <v>0</v>
      </c>
      <c r="T23" s="29"/>
    </row>
    <row r="24" spans="1:20" ht="12.75" hidden="1">
      <c r="A24" s="32"/>
      <c r="B24" s="1"/>
      <c r="C24" s="17"/>
      <c r="D24" s="16"/>
      <c r="E24" s="16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8">
        <f t="shared" si="0"/>
        <v>0</v>
      </c>
      <c r="T24" s="29"/>
    </row>
    <row r="25" spans="1:20" ht="12.75" hidden="1">
      <c r="A25" s="32"/>
      <c r="B25" s="1"/>
      <c r="C25" s="17"/>
      <c r="D25" s="16"/>
      <c r="E25" s="16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8">
        <f t="shared" si="0"/>
        <v>0</v>
      </c>
      <c r="T25" s="29"/>
    </row>
    <row r="26" spans="1:20" ht="12.75" hidden="1">
      <c r="A26" s="2"/>
      <c r="B26" s="1"/>
      <c r="C26" s="26"/>
      <c r="D26" s="16"/>
      <c r="E26" s="27"/>
      <c r="F26" s="28"/>
      <c r="G26" s="27"/>
      <c r="H26" s="27"/>
      <c r="I26" s="27"/>
      <c r="J26" s="27"/>
      <c r="K26" s="27"/>
      <c r="L26" s="16"/>
      <c r="M26" s="27"/>
      <c r="N26" s="27"/>
      <c r="O26" s="27"/>
      <c r="P26" s="27"/>
      <c r="Q26" s="27"/>
      <c r="R26" s="27"/>
      <c r="S26" s="8">
        <f t="shared" si="0"/>
        <v>0</v>
      </c>
      <c r="T26" s="29"/>
    </row>
    <row r="27" spans="1:20" ht="12.75" hidden="1">
      <c r="A27" s="2" t="s">
        <v>33</v>
      </c>
      <c r="B27" s="1"/>
      <c r="C27" s="26">
        <f>SUM(C9:C26)</f>
        <v>0</v>
      </c>
      <c r="D27" s="26">
        <f aca="true" t="shared" si="1" ref="D27:S27">SUM(D9:D26)</f>
        <v>0</v>
      </c>
      <c r="E27" s="26">
        <f t="shared" si="1"/>
        <v>0</v>
      </c>
      <c r="F27" s="26">
        <f t="shared" si="1"/>
        <v>0</v>
      </c>
      <c r="G27" s="26">
        <f t="shared" si="1"/>
        <v>0</v>
      </c>
      <c r="H27" s="26">
        <f t="shared" si="1"/>
        <v>0</v>
      </c>
      <c r="I27" s="26">
        <f t="shared" si="1"/>
        <v>0</v>
      </c>
      <c r="J27" s="26">
        <f t="shared" si="1"/>
        <v>0</v>
      </c>
      <c r="K27" s="26">
        <f t="shared" si="1"/>
        <v>0</v>
      </c>
      <c r="L27" s="26">
        <f t="shared" si="1"/>
        <v>0</v>
      </c>
      <c r="M27" s="26">
        <f t="shared" si="1"/>
        <v>0</v>
      </c>
      <c r="N27" s="26">
        <f t="shared" si="1"/>
        <v>0</v>
      </c>
      <c r="O27" s="26">
        <f t="shared" si="1"/>
        <v>0</v>
      </c>
      <c r="P27" s="26">
        <f t="shared" si="1"/>
        <v>0</v>
      </c>
      <c r="Q27" s="26">
        <f t="shared" si="1"/>
        <v>0</v>
      </c>
      <c r="R27" s="26">
        <f t="shared" si="1"/>
        <v>0</v>
      </c>
      <c r="S27" s="26">
        <f t="shared" si="1"/>
        <v>0</v>
      </c>
      <c r="T27" s="29"/>
    </row>
    <row r="28" spans="1:20" ht="12.75" hidden="1">
      <c r="A28" s="1"/>
      <c r="B28" s="1"/>
      <c r="C28" s="26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>
        <f t="shared" si="0"/>
        <v>0</v>
      </c>
      <c r="T28" s="29"/>
    </row>
    <row r="29" spans="1:20" ht="12.75">
      <c r="A29" s="2">
        <v>2230</v>
      </c>
      <c r="B29" s="1" t="s">
        <v>20</v>
      </c>
      <c r="C29" s="35">
        <v>18280.26</v>
      </c>
      <c r="D29" s="28">
        <v>17686.5</v>
      </c>
      <c r="E29" s="27">
        <v>28210.16</v>
      </c>
      <c r="F29" s="28">
        <v>17581.38</v>
      </c>
      <c r="G29" s="28">
        <v>14806.89</v>
      </c>
      <c r="H29" s="28">
        <v>20985.33</v>
      </c>
      <c r="I29" s="27">
        <v>20682.95</v>
      </c>
      <c r="J29" s="28">
        <v>21745.9</v>
      </c>
      <c r="K29" s="28">
        <v>24016.69</v>
      </c>
      <c r="L29" s="28">
        <v>19812.71</v>
      </c>
      <c r="M29" s="28">
        <v>23286.1</v>
      </c>
      <c r="N29" s="28">
        <v>26572.53</v>
      </c>
      <c r="O29" s="28">
        <v>29362.65</v>
      </c>
      <c r="P29" s="28">
        <v>30090.19</v>
      </c>
      <c r="Q29" s="28">
        <v>22683.48</v>
      </c>
      <c r="R29" s="27">
        <v>23206</v>
      </c>
      <c r="S29" s="27">
        <f t="shared" si="0"/>
        <v>359009.72</v>
      </c>
      <c r="T29" s="29"/>
    </row>
    <row r="30" spans="1:20" ht="12.75">
      <c r="A30" s="2">
        <v>2240</v>
      </c>
      <c r="B30" s="9" t="s">
        <v>22</v>
      </c>
      <c r="C30" s="35"/>
      <c r="D30" s="28"/>
      <c r="E30" s="28"/>
      <c r="F30" s="28"/>
      <c r="G30" s="28"/>
      <c r="H30" s="28"/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12"/>
      <c r="T30" s="29"/>
    </row>
    <row r="31" spans="1:20" ht="12.75">
      <c r="A31" s="2" t="s">
        <v>21</v>
      </c>
      <c r="B31" s="9"/>
      <c r="C31" s="2"/>
      <c r="D31" s="5"/>
      <c r="E31" s="5"/>
      <c r="F31" s="5"/>
      <c r="G31" s="5"/>
      <c r="H31" s="5"/>
      <c r="I31" s="5"/>
      <c r="J31" s="5"/>
      <c r="K31" s="5"/>
      <c r="L31" s="5"/>
      <c r="M31" s="4"/>
      <c r="N31" s="5"/>
      <c r="O31" s="5"/>
      <c r="P31" s="4"/>
      <c r="Q31" s="5"/>
      <c r="R31" s="5"/>
      <c r="S31" s="12">
        <f t="shared" si="0"/>
        <v>0</v>
      </c>
      <c r="T31" s="19"/>
    </row>
    <row r="32" spans="1:20" ht="12.75" hidden="1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8"/>
      <c r="T32" s="19"/>
    </row>
    <row r="33" spans="1:20" ht="12.75">
      <c r="A33" s="1" t="s">
        <v>0</v>
      </c>
      <c r="B33" s="1" t="s">
        <v>1</v>
      </c>
      <c r="C33" s="11">
        <f>62.78+82.32</f>
        <v>145.1</v>
      </c>
      <c r="D33" s="6">
        <f>66.26+85.8</f>
        <v>152.06</v>
      </c>
      <c r="E33" s="6">
        <f>62.78+82.32</f>
        <v>145.1</v>
      </c>
      <c r="F33" s="6">
        <f>66.26+85.8</f>
        <v>152.06</v>
      </c>
      <c r="G33" s="6">
        <f>66.26+85.8</f>
        <v>152.06</v>
      </c>
      <c r="H33" s="11">
        <f>62.78+82.32</f>
        <v>145.1</v>
      </c>
      <c r="I33" s="6">
        <f>85.81+111.53</f>
        <v>197.34</v>
      </c>
      <c r="J33" s="11">
        <f>62.78+82.32</f>
        <v>145.1</v>
      </c>
      <c r="K33" s="11">
        <f>62.78+82.32</f>
        <v>145.1</v>
      </c>
      <c r="L33" s="6">
        <f>82.38+111.53</f>
        <v>193.91</v>
      </c>
      <c r="M33" s="6">
        <f>61.58+82.32</f>
        <v>143.89999999999998</v>
      </c>
      <c r="N33" s="6">
        <f>60.82+82.32</f>
        <v>143.14</v>
      </c>
      <c r="O33" s="6">
        <f>61.58+82.32</f>
        <v>143.89999999999998</v>
      </c>
      <c r="P33" s="11">
        <f>61.58+82.32</f>
        <v>143.89999999999998</v>
      </c>
      <c r="Q33" s="11">
        <f>61.58+82.32</f>
        <v>143.89999999999998</v>
      </c>
      <c r="R33" s="6">
        <f>61.57+79.3</f>
        <v>140.87</v>
      </c>
      <c r="S33" s="34">
        <f>C33+D33+E33+F33+G33+I33+J33+K33+H33+L33+M33+O33+N33+P33+Q33+R33</f>
        <v>2432.54</v>
      </c>
      <c r="T33" s="19"/>
    </row>
    <row r="34" spans="1:22" ht="12.75">
      <c r="A34" s="1" t="s">
        <v>34</v>
      </c>
      <c r="B34" s="1" t="s">
        <v>36</v>
      </c>
      <c r="C34" s="6">
        <f>140.04+140.04</f>
        <v>280.08</v>
      </c>
      <c r="D34" s="6">
        <f>140.04+140.04</f>
        <v>280.08</v>
      </c>
      <c r="E34" s="6">
        <f>140.04+140.04</f>
        <v>280.08</v>
      </c>
      <c r="F34" s="6">
        <f>280.08+280.08</f>
        <v>560.16</v>
      </c>
      <c r="G34" s="6">
        <f>140.04+140.04</f>
        <v>280.08</v>
      </c>
      <c r="H34" s="6">
        <f>280.08+280.08</f>
        <v>560.16</v>
      </c>
      <c r="I34" s="6">
        <f>280.08+280.08</f>
        <v>560.16</v>
      </c>
      <c r="J34" s="6">
        <f>140.04+140.04</f>
        <v>280.08</v>
      </c>
      <c r="K34" s="6">
        <f>140.04+140.04</f>
        <v>280.08</v>
      </c>
      <c r="L34" s="6">
        <f>280.08+280.08</f>
        <v>560.16</v>
      </c>
      <c r="M34" s="6">
        <f>140.04+140.04</f>
        <v>280.08</v>
      </c>
      <c r="N34" s="6">
        <f>280.08+280.08</f>
        <v>560.16</v>
      </c>
      <c r="O34" s="6">
        <f>140.04+140.04</f>
        <v>280.08</v>
      </c>
      <c r="P34" s="6">
        <f>140.04+140.04</f>
        <v>280.08</v>
      </c>
      <c r="Q34" s="6">
        <f>140.04+140.04</f>
        <v>280.08</v>
      </c>
      <c r="R34" s="6">
        <f>140.04+140.04</f>
        <v>280.08</v>
      </c>
      <c r="S34" s="34">
        <f aca="true" t="shared" si="2" ref="S34:S56">C34+D34+E34+F34+G34+I34+J34+K34+H34+L34+M34+O34+N34+P34+Q34+R34</f>
        <v>5881.679999999999</v>
      </c>
      <c r="T34" s="37"/>
      <c r="V34" s="31"/>
    </row>
    <row r="35" spans="1:20" ht="12.75">
      <c r="A35" s="1" t="s">
        <v>34</v>
      </c>
      <c r="B35" s="1" t="s">
        <v>35</v>
      </c>
      <c r="C35" s="11">
        <f>333.63+444.84-36.22</f>
        <v>742.25</v>
      </c>
      <c r="D35" s="11">
        <f>333.63+444.84-69.58-36.22</f>
        <v>672.67</v>
      </c>
      <c r="E35" s="11">
        <f>333.63+444.84</f>
        <v>778.47</v>
      </c>
      <c r="F35" s="11">
        <f>467.08+622.78</f>
        <v>1089.86</v>
      </c>
      <c r="G35" s="11">
        <f>333.63+278.03-27.17</f>
        <v>584.49</v>
      </c>
      <c r="H35" s="11">
        <f>467.08+622.78-97.42</f>
        <v>992.4399999999999</v>
      </c>
      <c r="I35" s="11">
        <f>467.03+622.78</f>
        <v>1089.81</v>
      </c>
      <c r="J35" s="11">
        <f>333.63+278.03-60.53</f>
        <v>551.13</v>
      </c>
      <c r="K35" s="11">
        <f>333.63+444.84</f>
        <v>778.47</v>
      </c>
      <c r="L35" s="11">
        <f>467.08+622.78-97.42</f>
        <v>992.4399999999999</v>
      </c>
      <c r="M35" s="11">
        <f>333.63+444.84</f>
        <v>778.47</v>
      </c>
      <c r="N35" s="11">
        <f>467.08+622.78</f>
        <v>1089.86</v>
      </c>
      <c r="O35" s="11">
        <f>333.63+444.84</f>
        <v>778.47</v>
      </c>
      <c r="P35" s="11">
        <f>333.63+444.84</f>
        <v>778.47</v>
      </c>
      <c r="Q35" s="11">
        <f>333.63+444.84</f>
        <v>778.47</v>
      </c>
      <c r="R35" s="11">
        <f>333.63+444.84-69.58</f>
        <v>708.89</v>
      </c>
      <c r="S35" s="34">
        <f t="shared" si="2"/>
        <v>13184.659999999996</v>
      </c>
      <c r="T35" s="37"/>
    </row>
    <row r="36" spans="1:20" ht="12.75">
      <c r="A36" s="7" t="s">
        <v>37</v>
      </c>
      <c r="B36" s="7" t="s">
        <v>38</v>
      </c>
      <c r="C36" s="11">
        <v>400</v>
      </c>
      <c r="D36" s="11">
        <v>400</v>
      </c>
      <c r="E36" s="11">
        <v>400</v>
      </c>
      <c r="F36" s="11">
        <v>400</v>
      </c>
      <c r="G36" s="11">
        <v>400</v>
      </c>
      <c r="H36" s="11">
        <v>400</v>
      </c>
      <c r="I36" s="11">
        <v>400</v>
      </c>
      <c r="J36" s="11">
        <v>400</v>
      </c>
      <c r="K36" s="11">
        <v>400</v>
      </c>
      <c r="L36" s="11">
        <v>400</v>
      </c>
      <c r="M36" s="11">
        <v>400</v>
      </c>
      <c r="N36" s="11">
        <v>400</v>
      </c>
      <c r="O36" s="11">
        <v>400</v>
      </c>
      <c r="P36" s="11">
        <v>400</v>
      </c>
      <c r="Q36" s="11">
        <v>400</v>
      </c>
      <c r="R36" s="11">
        <v>400</v>
      </c>
      <c r="S36" s="34">
        <f t="shared" si="2"/>
        <v>6400</v>
      </c>
      <c r="T36" s="19"/>
    </row>
    <row r="37" spans="1:20" ht="12.75" hidden="1">
      <c r="A37" s="7"/>
      <c r="B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1"/>
      <c r="O37" s="6"/>
      <c r="P37" s="6"/>
      <c r="Q37" s="11"/>
      <c r="R37" s="6"/>
      <c r="S37" s="34">
        <f t="shared" si="2"/>
        <v>0</v>
      </c>
      <c r="T37" s="19"/>
    </row>
    <row r="38" spans="1:20" ht="12.75" hidden="1">
      <c r="A38" s="1"/>
      <c r="B38" s="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1"/>
      <c r="P38" s="6"/>
      <c r="Q38" s="11"/>
      <c r="R38" s="6"/>
      <c r="S38" s="34">
        <f t="shared" si="2"/>
        <v>0</v>
      </c>
      <c r="T38" s="19"/>
    </row>
    <row r="39" spans="1:20" ht="12.75" hidden="1">
      <c r="A39" s="1"/>
      <c r="B39" s="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34">
        <f t="shared" si="2"/>
        <v>0</v>
      </c>
      <c r="T39" s="19"/>
    </row>
    <row r="40" spans="1:20" ht="12.75" hidden="1">
      <c r="A40" s="1"/>
      <c r="B40" s="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6"/>
      <c r="R40" s="6"/>
      <c r="S40" s="34">
        <f t="shared" si="2"/>
        <v>0</v>
      </c>
      <c r="T40" s="19"/>
    </row>
    <row r="41" spans="1:20" ht="12.75" hidden="1">
      <c r="A41" s="33"/>
      <c r="B41" s="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6"/>
      <c r="R41" s="6"/>
      <c r="S41" s="34">
        <f t="shared" si="2"/>
        <v>0</v>
      </c>
      <c r="T41" s="19"/>
    </row>
    <row r="42" spans="1:20" ht="12.75" hidden="1">
      <c r="A42" s="18"/>
      <c r="B42" s="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6"/>
      <c r="R42" s="6"/>
      <c r="S42" s="34">
        <f t="shared" si="2"/>
        <v>0</v>
      </c>
      <c r="T42" s="19"/>
    </row>
    <row r="43" spans="1:20" ht="12.75" hidden="1">
      <c r="A43" s="18"/>
      <c r="B43" s="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6"/>
      <c r="R43" s="6"/>
      <c r="S43" s="34">
        <f t="shared" si="2"/>
        <v>0</v>
      </c>
      <c r="T43" s="19"/>
    </row>
    <row r="44" spans="1:20" ht="12.75" hidden="1">
      <c r="A44" s="18"/>
      <c r="B44" s="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6"/>
      <c r="R44" s="6"/>
      <c r="S44" s="34">
        <f t="shared" si="2"/>
        <v>0</v>
      </c>
      <c r="T44" s="19"/>
    </row>
    <row r="45" spans="1:20" ht="12.75" hidden="1">
      <c r="A45" s="18"/>
      <c r="B45" s="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34">
        <f t="shared" si="2"/>
        <v>0</v>
      </c>
      <c r="T45" s="19"/>
    </row>
    <row r="46" spans="1:20" ht="12.75" hidden="1">
      <c r="A46" s="18"/>
      <c r="B46" s="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34">
        <f t="shared" si="2"/>
        <v>0</v>
      </c>
      <c r="T46" s="19"/>
    </row>
    <row r="47" spans="1:20" ht="12.75" hidden="1">
      <c r="A47" s="18"/>
      <c r="B47" s="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34">
        <f t="shared" si="2"/>
        <v>0</v>
      </c>
      <c r="T47" s="19"/>
    </row>
    <row r="48" spans="1:20" ht="12.75">
      <c r="A48" s="20" t="s">
        <v>32</v>
      </c>
      <c r="B48" s="5"/>
      <c r="C48" s="34">
        <f>SUM(C33:C47)</f>
        <v>1567.4299999999998</v>
      </c>
      <c r="D48" s="34">
        <f aca="true" t="shared" si="3" ref="D48:R48">SUM(D32:D47)</f>
        <v>1504.81</v>
      </c>
      <c r="E48" s="34">
        <f t="shared" si="3"/>
        <v>1603.65</v>
      </c>
      <c r="F48" s="34">
        <f t="shared" si="3"/>
        <v>2202.08</v>
      </c>
      <c r="G48" s="34">
        <f t="shared" si="3"/>
        <v>1416.63</v>
      </c>
      <c r="H48" s="34">
        <f t="shared" si="3"/>
        <v>2097.7</v>
      </c>
      <c r="I48" s="34">
        <f t="shared" si="3"/>
        <v>2247.31</v>
      </c>
      <c r="J48" s="34">
        <f t="shared" si="3"/>
        <v>1376.31</v>
      </c>
      <c r="K48" s="34">
        <f t="shared" si="3"/>
        <v>1603.65</v>
      </c>
      <c r="L48" s="34">
        <f t="shared" si="3"/>
        <v>2146.5099999999998</v>
      </c>
      <c r="M48" s="34">
        <f t="shared" si="3"/>
        <v>1602.45</v>
      </c>
      <c r="N48" s="34">
        <f t="shared" si="3"/>
        <v>2193.16</v>
      </c>
      <c r="O48" s="34">
        <f t="shared" si="3"/>
        <v>1602.45</v>
      </c>
      <c r="P48" s="34">
        <f t="shared" si="3"/>
        <v>1602.45</v>
      </c>
      <c r="Q48" s="34">
        <f t="shared" si="3"/>
        <v>1602.45</v>
      </c>
      <c r="R48" s="34">
        <f t="shared" si="3"/>
        <v>1529.84</v>
      </c>
      <c r="S48" s="34">
        <f t="shared" si="2"/>
        <v>27898.879999999997</v>
      </c>
      <c r="T48" s="19"/>
    </row>
    <row r="49" spans="1:20" ht="12.75" hidden="1">
      <c r="A49" s="21"/>
      <c r="B49" s="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34"/>
      <c r="T49" s="19"/>
    </row>
    <row r="50" spans="1:20" ht="12.75" hidden="1">
      <c r="A50" s="2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  <c r="R50" s="5"/>
      <c r="S50" s="4"/>
      <c r="T50" s="19"/>
    </row>
    <row r="51" spans="1:22" ht="12.75">
      <c r="A51" s="2">
        <v>2271</v>
      </c>
      <c r="B51" s="6" t="s">
        <v>23</v>
      </c>
      <c r="C51" s="11">
        <v>203446.57</v>
      </c>
      <c r="D51" s="6">
        <v>147641.46</v>
      </c>
      <c r="E51" s="6">
        <v>178813.05</v>
      </c>
      <c r="F51" s="11">
        <v>178171.83</v>
      </c>
      <c r="G51" s="6">
        <v>157145.09</v>
      </c>
      <c r="H51" s="6">
        <v>195820.84</v>
      </c>
      <c r="I51" s="6">
        <v>191251.98</v>
      </c>
      <c r="J51" s="6">
        <v>176074.4</v>
      </c>
      <c r="K51" s="6">
        <v>198690.33</v>
      </c>
      <c r="L51" s="6">
        <v>201272.43</v>
      </c>
      <c r="M51" s="6">
        <v>176558.72</v>
      </c>
      <c r="N51" s="6">
        <v>255931.69</v>
      </c>
      <c r="O51" s="6">
        <v>232813.83</v>
      </c>
      <c r="P51" s="6">
        <v>154159.05</v>
      </c>
      <c r="Q51" s="6">
        <v>229575.8</v>
      </c>
      <c r="R51" s="6">
        <v>157898.85</v>
      </c>
      <c r="S51" s="4">
        <f t="shared" si="2"/>
        <v>3035265.9199999995</v>
      </c>
      <c r="T51" s="30"/>
      <c r="U51" s="13"/>
      <c r="V51" s="13"/>
    </row>
    <row r="52" spans="1:22" ht="12.75">
      <c r="A52" s="2">
        <v>2272</v>
      </c>
      <c r="B52" s="6" t="s">
        <v>24</v>
      </c>
      <c r="C52" s="11">
        <v>25781.96</v>
      </c>
      <c r="D52" s="11">
        <v>21366.05</v>
      </c>
      <c r="E52" s="11">
        <v>18207.52</v>
      </c>
      <c r="F52" s="11">
        <v>30063.18</v>
      </c>
      <c r="G52" s="11">
        <v>17586.58</v>
      </c>
      <c r="H52" s="11">
        <v>19803.44</v>
      </c>
      <c r="I52" s="11">
        <v>16929.78</v>
      </c>
      <c r="J52" s="11">
        <v>24630.21</v>
      </c>
      <c r="K52" s="11">
        <v>15662.46</v>
      </c>
      <c r="L52" s="11">
        <v>12227.48</v>
      </c>
      <c r="M52" s="11">
        <v>12402.5</v>
      </c>
      <c r="N52" s="6">
        <v>19862.84</v>
      </c>
      <c r="O52" s="11">
        <v>45231.6</v>
      </c>
      <c r="P52" s="11">
        <v>28250.45</v>
      </c>
      <c r="Q52" s="6">
        <v>22079.6</v>
      </c>
      <c r="R52" s="6">
        <v>27486.05</v>
      </c>
      <c r="S52" s="4">
        <f t="shared" si="2"/>
        <v>357571.7</v>
      </c>
      <c r="T52" s="30"/>
      <c r="U52" s="13"/>
      <c r="V52" s="13"/>
    </row>
    <row r="53" spans="1:22" ht="12.75">
      <c r="A53" s="2">
        <v>2273</v>
      </c>
      <c r="B53" s="6" t="s">
        <v>25</v>
      </c>
      <c r="C53" s="6">
        <v>33197.89</v>
      </c>
      <c r="D53" s="6">
        <v>37514.73</v>
      </c>
      <c r="E53" s="6">
        <v>28079.74</v>
      </c>
      <c r="F53" s="6">
        <v>30336.09</v>
      </c>
      <c r="G53" s="6">
        <v>30806.57</v>
      </c>
      <c r="H53" s="6">
        <v>30910.99</v>
      </c>
      <c r="I53" s="6">
        <v>28174.54</v>
      </c>
      <c r="J53" s="6">
        <v>37768.78</v>
      </c>
      <c r="K53" s="6">
        <v>26080.76</v>
      </c>
      <c r="L53" s="6">
        <v>21060.71</v>
      </c>
      <c r="M53" s="6">
        <v>41372.82</v>
      </c>
      <c r="N53" s="6">
        <v>29849.39</v>
      </c>
      <c r="O53" s="6">
        <v>38567.01</v>
      </c>
      <c r="P53" s="6">
        <v>54976.67</v>
      </c>
      <c r="Q53" s="6">
        <v>33303.89</v>
      </c>
      <c r="R53" s="6">
        <v>41026.55</v>
      </c>
      <c r="S53" s="4">
        <f t="shared" si="2"/>
        <v>543027.1300000001</v>
      </c>
      <c r="T53" s="30"/>
      <c r="U53" s="13"/>
      <c r="V53" s="13"/>
    </row>
    <row r="54" spans="1:22" ht="12.75" hidden="1">
      <c r="A54" s="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3">
        <f t="shared" si="2"/>
        <v>0</v>
      </c>
      <c r="T54" s="30"/>
      <c r="U54" s="13"/>
      <c r="V54" s="13"/>
    </row>
    <row r="55" spans="1:22" ht="12.75" hidden="1">
      <c r="A55" s="2">
        <v>2282</v>
      </c>
      <c r="B55" s="6" t="s">
        <v>27</v>
      </c>
      <c r="C55" s="11"/>
      <c r="D55" s="11"/>
      <c r="E55" s="11"/>
      <c r="F55" s="6"/>
      <c r="G55" s="11"/>
      <c r="H55" s="11"/>
      <c r="I55" s="11"/>
      <c r="J55" s="6"/>
      <c r="K55" s="11"/>
      <c r="L55" s="11"/>
      <c r="M55" s="11"/>
      <c r="N55" s="11"/>
      <c r="O55" s="6"/>
      <c r="P55" s="11"/>
      <c r="Q55" s="11"/>
      <c r="R55" s="6"/>
      <c r="S55" s="4">
        <f t="shared" si="2"/>
        <v>0</v>
      </c>
      <c r="T55" s="30"/>
      <c r="U55" s="13"/>
      <c r="V55" s="13"/>
    </row>
    <row r="56" spans="1:22" ht="12.75" hidden="1">
      <c r="A56" s="2">
        <v>2730</v>
      </c>
      <c r="B56" s="1" t="s">
        <v>28</v>
      </c>
      <c r="C56" s="6"/>
      <c r="D56" s="6"/>
      <c r="E56" s="6"/>
      <c r="F56" s="11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4">
        <f t="shared" si="2"/>
        <v>0</v>
      </c>
      <c r="T56" s="30"/>
      <c r="U56" s="13"/>
      <c r="V56" s="13"/>
    </row>
    <row r="57" spans="1:20" ht="12.75">
      <c r="A57" s="5" t="s">
        <v>26</v>
      </c>
      <c r="B57" s="5"/>
      <c r="C57" s="27">
        <f aca="true" t="shared" si="4" ref="C57:S57">C5+C6+C27+C30+C48+C51+C52+C53+C55+C56+C29</f>
        <v>962085.86</v>
      </c>
      <c r="D57" s="27">
        <f t="shared" si="4"/>
        <v>874549.6500000001</v>
      </c>
      <c r="E57" s="27">
        <f t="shared" si="4"/>
        <v>873649.57</v>
      </c>
      <c r="F57" s="27">
        <f t="shared" si="4"/>
        <v>910401.8999999999</v>
      </c>
      <c r="G57" s="27">
        <f t="shared" si="4"/>
        <v>818321.5999999999</v>
      </c>
      <c r="H57" s="27">
        <f t="shared" si="4"/>
        <v>943551.2399999998</v>
      </c>
      <c r="I57" s="27">
        <f t="shared" si="4"/>
        <v>937113.3300000001</v>
      </c>
      <c r="J57" s="27">
        <f t="shared" si="4"/>
        <v>1085629.2299999997</v>
      </c>
      <c r="K57" s="27">
        <f t="shared" si="4"/>
        <v>881535.6699999999</v>
      </c>
      <c r="L57" s="27">
        <f t="shared" si="4"/>
        <v>842654.3499999999</v>
      </c>
      <c r="M57" s="27">
        <f t="shared" si="4"/>
        <v>853148.2099999998</v>
      </c>
      <c r="N57" s="27">
        <f t="shared" si="4"/>
        <v>1166155.3800000001</v>
      </c>
      <c r="O57" s="27">
        <f t="shared" si="4"/>
        <v>1052973.8599999999</v>
      </c>
      <c r="P57" s="27">
        <f t="shared" si="4"/>
        <v>1007567.35</v>
      </c>
      <c r="Q57" s="27">
        <f t="shared" si="4"/>
        <v>1251723.47</v>
      </c>
      <c r="R57" s="27">
        <f t="shared" si="4"/>
        <v>1042331.29</v>
      </c>
      <c r="S57" s="27">
        <f t="shared" si="4"/>
        <v>15503391.96</v>
      </c>
      <c r="T57" s="19"/>
    </row>
  </sheetData>
  <sheetProtection/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2018-01-03T15:26:59Z</cp:lastPrinted>
  <dcterms:created xsi:type="dcterms:W3CDTF">1996-10-08T23:32:33Z</dcterms:created>
  <dcterms:modified xsi:type="dcterms:W3CDTF">2018-03-27T08:05:23Z</dcterms:modified>
  <cp:category/>
  <cp:version/>
  <cp:contentType/>
  <cp:contentStatus/>
</cp:coreProperties>
</file>